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8_{A1CD92A9-78FD-4431-8BCC-344C2D9380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0" i="2"/>
  <c r="A19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L146" i="1"/>
  <c r="K94" i="1"/>
  <c r="L94" i="1" s="1"/>
  <c r="L78" i="1"/>
  <c r="L128" i="1"/>
  <c r="L127" i="1"/>
  <c r="G95" i="1"/>
  <c r="G112" i="1" s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H111" i="1" l="1"/>
  <c r="H112" i="1"/>
  <c r="H113" i="1" s="1"/>
  <c r="L63" i="1"/>
  <c r="K64" i="1"/>
  <c r="K70" i="1" s="1"/>
  <c r="L70" i="1" s="1"/>
  <c r="L151" i="1"/>
  <c r="L130" i="1"/>
  <c r="L129" i="1"/>
  <c r="L139" i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K46" i="1"/>
  <c r="K67" i="1" s="1"/>
  <c r="L67" i="1" s="1"/>
  <c r="K132" i="1"/>
  <c r="L132" i="1" s="1"/>
  <c r="L19" i="1"/>
  <c r="H115" i="1" l="1"/>
  <c r="H117" i="1" s="1"/>
  <c r="L46" i="1"/>
  <c r="L54" i="1"/>
  <c r="L64" i="1"/>
  <c r="L28" i="1"/>
  <c r="K71" i="1"/>
  <c r="L71" i="1" s="1"/>
  <c r="K65" i="1"/>
  <c r="K72" i="1" s="1"/>
  <c r="L72" i="1" s="1"/>
  <c r="L59" i="1"/>
  <c r="J73" i="1"/>
  <c r="J95" i="1" s="1"/>
  <c r="J112" i="1" s="1"/>
  <c r="G113" i="1"/>
  <c r="G115" i="1" s="1"/>
  <c r="I73" i="1"/>
  <c r="G117" i="1" l="1"/>
  <c r="K73" i="1"/>
  <c r="K95" i="1" s="1"/>
  <c r="K112" i="1" s="1"/>
  <c r="J111" i="1"/>
  <c r="J113" i="1"/>
  <c r="I95" i="1"/>
  <c r="I112" i="1" s="1"/>
  <c r="L65" i="1"/>
  <c r="L73" i="1" l="1"/>
  <c r="I111" i="1"/>
  <c r="L95" i="1"/>
  <c r="J115" i="1"/>
  <c r="J117" i="1" s="1"/>
  <c r="K111" i="1"/>
  <c r="K113" i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<sst xmlns="http://schemas.openxmlformats.org/spreadsheetml/2006/main" count="323" uniqueCount="221">
  <si>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</si>
  <si>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</si>
  <si>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</si>
  <si>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</si>
  <si>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</si>
  <si>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</si>
  <si>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</si>
  <si>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</si>
  <si>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</si>
  <si>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</si>
  <si>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</si>
  <si>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</si>
  <si>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</si>
  <si>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</si>
  <si>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</si>
  <si>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</si>
  <si>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</si>
  <si>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</si>
  <si>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</si>
  <si>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</si>
  <si>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</si>
  <si>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</si>
  <si>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</si>
  <si>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</si>
  <si>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</si>
  <si>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</si>
  <si>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</si>
  <si>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</si>
  <si>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</si>
  <si>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</si>
  <si>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</si>
  <si>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</si>
  <si>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</si>
  <si>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</si>
  <si>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</si>
  <si>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</si>
  <si>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</si>
  <si>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</si>
  <si>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</si>
  <si>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</si>
  <si>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</si>
  <si>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</si>
  <si>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</si>
  <si>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</si>
  <si>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</si>
  <si>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</si>
  <si>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</si>
  <si>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</si>
  <si>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</si>
  <si>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</si>
  <si>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</si>
  <si>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</si>
  <si>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</si>
  <si>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</si>
  <si>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</si>
  <si>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</si>
  <si>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</si>
  <si>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</si>
  <si>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</si>
  <si>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</si>
  <si>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</si>
  <si>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</si>
  <si>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</si>
  <si>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</si>
  <si>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</si>
  <si>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</si>
  <si>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</si>
  <si>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</si>
  <si>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</si>
  <si>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</si>
  <si>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</si>
  <si>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</si>
  <si>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</si>
  <si>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</si>
  <si>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</si>
  <si>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</si>
  <si>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</si>
  <si>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</si>
  <si>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</si>
  <si>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</si>
  <si>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</si>
  <si>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</si>
  <si>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</si>
  <si>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</si>
  <si>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</si>
  <si>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</si>
  <si>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</si>
  <si>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</si>
  <si>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</si>
  <si>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</si>
  <si>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</si>
  <si>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</si>
  <si>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</si>
  <si>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</si>
  <si>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</si>
  <si>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</si>
  <si>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</si>
  <si>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</si>
  <si>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</si>
  <si>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</si>
  <si>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</si>
  <si>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</si>
  <si>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</si>
  <si>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</si>
  <si>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</si>
  <si>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</si>
  <si>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</si>
  <si>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</si>
  <si>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</si>
  <si>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</si>
  <si>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</si>
  <si>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</si>
  <si>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</si>
  <si>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</si>
  <si>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</si>
  <si>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</si>
  <si>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</si>
  <si>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</si>
  <si>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</si>
  <si>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</si>
  <si>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</si>
  <si>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</si>
  <si>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</si>
  <si>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</si>
  <si>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</si>
  <si>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</si>
  <si>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</si>
  <si>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</si>
  <si>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</si>
  <si>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</si>
  <si>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</si>
  <si>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</si>
  <si>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</si>
  <si>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</si>
  <si>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</si>
  <si>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</si>
  <si>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</si>
  <si>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</si>
  <si>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</si>
  <si>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</si>
  <si>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</si>
  <si>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</si>
  <si>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</si>
  <si>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</si>
  <si>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</si>
  <si>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</si>
  <si>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</si>
  <si>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</si>
  <si>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</si>
  <si>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</si>
  <si>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</si>
  <si>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</si>
  <si>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</si>
  <si>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</si>
  <si>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</si>
  <si>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</si>
  <si>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</si>
  <si>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</si>
  <si>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</si>
  <si>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</si>
  <si>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</si>
  <si>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</si>
  <si>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</si>
  <si>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</si>
  <si>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</si>
  <si>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</si>
  <si>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</si>
  <si>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</si>
  <si>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</si>
  <si>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</si>
  <si>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</si>
  <si>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</si>
  <si>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</si>
  <si>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</si>
  <si>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</si>
  <si>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</si>
  <si>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</si>
  <si>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</si>
  <si>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</si>
  <si>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</si>
  <si>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</si>
  <si>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</si>
  <si>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</si>
  <si>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</si>
  <si>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</si>
  <si>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</si>
  <si>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</si>
  <si>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</si>
  <si>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</si>
  <si>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</si>
  <si>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</si>
  <si>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</si>
  <si>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</si>
  <si>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</si>
  <si>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</si>
  <si>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</si>
  <si>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</si>
  <si>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</si>
  <si>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</si>
  <si>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</si>
  <si>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</si>
  <si>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</si>
  <si>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</si>
  <si>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</si>
  <si>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</si>
  <si>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</si>
  <si>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</si>
  <si>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</si>
  <si>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t>Total Equipment ($10K and above)</t>
  </si>
  <si>
    <t>Consortium/Subcontract (DIRECT &amp; INDIRECT COSTS) &amp; Tuition. PLUS Allowance for Subcontracts.   SUBCONTRACTS: IDC on first $50,000 of EACH SUBCONTRACT</t>
  </si>
  <si>
    <t>2030-Regular Benefits</t>
  </si>
  <si>
    <t>2030-State IFR Offset</t>
  </si>
  <si>
    <t>2030-Graduate Student Benefits</t>
  </si>
  <si>
    <t>2030-Undergraduate Student Benefits</t>
  </si>
  <si>
    <t>2030-Summer Rate</t>
  </si>
  <si>
    <t>2030-Post Doctoral</t>
  </si>
  <si>
    <t>This row reflects Research Rate. For other rates (e.g. Instruction, Other Sponsored Programs) manually modify the information.</t>
  </si>
  <si>
    <r>
      <t xml:space="preserve">The current NIH Salary Cap is </t>
    </r>
    <r>
      <rPr>
        <b/>
        <sz val="11"/>
        <rFont val="Times New Roman"/>
        <family val="1"/>
      </rPr>
      <t>$225,700</t>
    </r>
  </si>
  <si>
    <t xml:space="preserve">IDC- effective 7/1/25 onward </t>
  </si>
  <si>
    <t>See Rate Agreement</t>
  </si>
  <si>
    <t>https://www.stonybrook.edu/commcms/osp-ogm/_pdf/Stony%20Brook.5711.RA.2022.pdf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</si>
</sst>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  <xf numFmtId="0" fontId="12" fillId="9" borderId="47" xfId="2" applyFont="1" applyFill="1" applyBorder="1"/>
    <xf numFmtId="0" fontId="12" fillId="9" borderId="33" xfId="2" applyFont="1" applyFill="1" applyBorder="1"/>
    <xf numFmtId="0" fontId="2" fillId="9" borderId="33" xfId="2" applyFill="1" applyBorder="1"/>
    <xf numFmtId="0" fontId="2" fillId="9" borderId="48" xfId="2" applyFill="1" applyBorder="1"/>
    <xf numFmtId="0" fontId="2" fillId="9" borderId="49" xfId="2" applyFill="1" applyBorder="1"/>
    <xf numFmtId="0" fontId="2" fillId="9" borderId="0" xfId="2" applyFill="1" applyBorder="1"/>
    <xf numFmtId="0" fontId="2" fillId="9" borderId="50" xfId="2" applyFill="1" applyBorder="1"/>
    <xf numFmtId="0" fontId="2" fillId="9" borderId="51" xfId="2" applyFill="1" applyBorder="1"/>
    <xf numFmtId="0" fontId="2" fillId="9" borderId="29" xfId="2" applyFill="1" applyBorder="1"/>
    <xf numFmtId="0" fontId="2" fillId="9" borderId="52" xfId="2" applyFill="1" applyBorder="1"/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topLeftCell="I1" workbookViewId="0">
      <selection activeCell="U11" sqref="U11"/>
    </sheetView>
  </sheetViews>
  <sheetFormatPr defaultColWidth="10.33203125" defaultRowHeight="15.6" x14ac:dyDescent="0.3"/>
  <cols>
    <col min="1" max="1" width="4" style="7" customWidth="1"/>
    <col min="2" max="2" width="27.5546875" style="12" customWidth="1"/>
    <col min="3" max="3" width="16.33203125" style="12" customWidth="1"/>
    <col min="4" max="4" width="8.33203125" style="264" customWidth="1"/>
    <col min="5" max="5" width="9.33203125" style="264" customWidth="1"/>
    <col min="6" max="6" width="6.33203125" style="264" customWidth="1"/>
    <col min="7" max="7" width="12.109375" style="12" customWidth="1"/>
    <col min="8" max="8" width="10.33203125" style="12"/>
    <col min="9" max="9" width="11" style="12" customWidth="1"/>
    <col min="10" max="10" width="11.6640625" style="12" customWidth="1"/>
    <col min="11" max="11" width="11.109375" style="12" customWidth="1"/>
    <col min="12" max="12" width="16" style="12" customWidth="1"/>
    <col min="13" max="13" width="2.33203125" style="7" customWidth="1"/>
    <col min="14" max="14" width="14.5546875" style="5" customWidth="1"/>
    <col min="15" max="15" width="14.109375" style="6" customWidth="1"/>
    <col min="16" max="16" width="12" style="5" customWidth="1"/>
    <col min="17" max="17" width="11.5546875" style="5" customWidth="1"/>
    <col min="18" max="20" width="10.33203125" style="7"/>
    <col min="21" max="21" width="11.6640625" style="7" customWidth="1"/>
    <col min="22" max="16384" width="10.33203125" style="7"/>
  </cols>
  <sheetData>
    <row r="1" spans="1:43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2" thickBot="1" x14ac:dyDescent="0.35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8" thickTop="1" thickBot="1" x14ac:dyDescent="0.35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3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0.375</v>
      </c>
      <c r="H4" s="21">
        <f>IFERROR(VLOOKUP((YEAR($J$2)+1-IF(MONTH($J$2)&lt;=6,1,0))&amp;"-"&amp;$B$4,BenefitRates!A:B,2,FALSE),0)</f>
        <v>0.375</v>
      </c>
      <c r="I4" s="21">
        <f>IFERROR(VLOOKUP((YEAR($J$2)+2-IF(MONTH($J$2)&lt;=6,1,0))&amp;"-"&amp;$B$4,BenefitRates!A:B,2,FALSE),0)</f>
        <v>0.375</v>
      </c>
      <c r="J4" s="21">
        <f>IFERROR(VLOOKUP((YEAR($J$2)+3-IF(MONTH($J$2)&lt;=6,1,0))&amp;"-"&amp;$B$4,BenefitRates!A:B,2,FALSE),0)</f>
        <v>0.375</v>
      </c>
      <c r="K4" s="21">
        <f>IFERROR(VLOOKUP((YEAR($J$2)+4-IF(MONTH($J$2)&lt;=6,1,0))&amp;"-"&amp;$B$4,BenefitRates!A:B,2,FALSE),0)</f>
        <v>0.375</v>
      </c>
      <c r="L4" s="27" t="s">
        <v>9</v>
      </c>
      <c r="M4" s="21"/>
      <c r="N4" s="28" t="s">
        <v>11</v>
      </c>
      <c r="O4" s="29"/>
      <c r="P4" s="30"/>
      <c r="Q4" s="31"/>
      <c r="S4" s="295" t="s">
        <v>218</v>
      </c>
      <c r="T4" s="296"/>
      <c r="U4" s="296"/>
      <c r="V4" s="297"/>
      <c r="W4" s="297"/>
      <c r="X4" s="297"/>
      <c r="Y4" s="297"/>
      <c r="Z4" s="298"/>
    </row>
    <row r="5" spans="1:43" x14ac:dyDescent="0.3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0.59589999999999999</v>
      </c>
      <c r="H5" s="21">
        <f>IFERROR(VLOOKUP((YEAR($J$2)+1-IF(MONTH($J$2)&lt;=6,1,0))&amp;"-"&amp;$B$5,BenefitRates!A:B,2,FALSE),0)</f>
        <v>0.59589999999999999</v>
      </c>
      <c r="I5" s="21">
        <f>IFERROR(VLOOKUP((YEAR($J$2)+2-IF(MONTH($J$2)&lt;=6,1,0))&amp;"-"&amp;$B$5,BenefitRates!A:B,2,FALSE),0)</f>
        <v>0.59589999999999999</v>
      </c>
      <c r="J5" s="21">
        <f>IFERROR(VLOOKUP((YEAR($J$2)+3-IF(MONTH($J$2)&lt;=6,1,0))&amp;"-"&amp;$B$5,BenefitRates!A:B,2,FALSE),0)</f>
        <v>0.59589999999999999</v>
      </c>
      <c r="K5" s="21">
        <f>IFERROR(VLOOKUP((YEAR($J$2)+4-IF(MONTH($J$2)&lt;=6,1,0))&amp;"-"&amp;$B$5,BenefitRates!A:B,2,FALSE),0)</f>
        <v>0.59589999999999999</v>
      </c>
      <c r="L5" s="32"/>
      <c r="M5" s="21"/>
      <c r="N5" s="28" t="s">
        <v>13</v>
      </c>
      <c r="O5" s="29"/>
      <c r="P5" s="29"/>
      <c r="Q5" s="31"/>
      <c r="S5" s="299"/>
      <c r="T5" s="300"/>
      <c r="U5" s="300"/>
      <c r="V5" s="300"/>
      <c r="W5" s="300"/>
      <c r="X5" s="300"/>
      <c r="Y5" s="300"/>
      <c r="Z5" s="301"/>
    </row>
    <row r="6" spans="1:43" x14ac:dyDescent="0.3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  <c r="S6" s="299"/>
      <c r="T6" s="300"/>
      <c r="U6" s="300"/>
      <c r="V6" s="300"/>
      <c r="W6" s="300"/>
      <c r="X6" s="300"/>
      <c r="Y6" s="300"/>
      <c r="Z6" s="301"/>
    </row>
    <row r="7" spans="1:43" x14ac:dyDescent="0.3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  <c r="S7" s="299" t="s">
        <v>219</v>
      </c>
      <c r="T7" s="300"/>
      <c r="U7" s="300"/>
      <c r="V7" s="300"/>
      <c r="W7" s="300"/>
      <c r="X7" s="300"/>
      <c r="Y7" s="300"/>
      <c r="Z7" s="301"/>
    </row>
    <row r="8" spans="1:43" ht="16.2" thickBot="1" x14ac:dyDescent="0.35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  <c r="S8" s="302" t="s">
        <v>220</v>
      </c>
      <c r="T8" s="303"/>
      <c r="U8" s="303"/>
      <c r="V8" s="303"/>
      <c r="W8" s="303"/>
      <c r="X8" s="303"/>
      <c r="Y8" s="303"/>
      <c r="Z8" s="304"/>
    </row>
    <row r="9" spans="1:43" ht="18" customHeight="1" thickBot="1" x14ac:dyDescent="0.35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0.28000000000000003</v>
      </c>
      <c r="H9" s="21">
        <f>IFERROR(VLOOKUP((YEAR($J$2)+1-IF(MONTH($J$2)&lt;=6,1,0))&amp;"-"&amp;$B$9,BenefitRates!A:B,2,FALSE),0)</f>
        <v>0.28000000000000003</v>
      </c>
      <c r="I9" s="21">
        <f>IFERROR(VLOOKUP((YEAR($J$2)+2-IF(MONTH($J$2)&lt;=6,1,0))&amp;"-"&amp;$B$9,BenefitRates!A:B,2,FALSE),0)</f>
        <v>0.28000000000000003</v>
      </c>
      <c r="J9" s="21">
        <f>IFERROR(VLOOKUP((YEAR($J$2)+3-IF(MONTH($J$2)&lt;=6,1,0))&amp;"-"&amp;$B$9,BenefitRates!A:B,2,FALSE),0)</f>
        <v>0.28000000000000003</v>
      </c>
      <c r="K9" s="21">
        <f>IFERROR(VLOOKUP((YEAR($J$2)+4-IF(MONTH($J$2)&lt;=6,1,0))&amp;"-"&amp;$B$9,BenefitRates!A:B,2,FALSE),0)</f>
        <v>0.28000000000000003</v>
      </c>
      <c r="L9" s="35"/>
      <c r="M9" s="5"/>
      <c r="N9" s="36" t="s">
        <v>217</v>
      </c>
      <c r="O9" s="37"/>
      <c r="P9" s="37"/>
      <c r="Q9" s="38"/>
    </row>
    <row r="10" spans="1:43" ht="15.75" customHeight="1" x14ac:dyDescent="0.3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3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3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5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 t="s">
        <v>216</v>
      </c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2" thickBot="1" x14ac:dyDescent="0.35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3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2" thickBot="1" x14ac:dyDescent="0.35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2" thickTop="1" x14ac:dyDescent="0.3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3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3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3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3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3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3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3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3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3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3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2" thickBot="1" x14ac:dyDescent="0.35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3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3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3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3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3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3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3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3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3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3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2" thickBot="1" x14ac:dyDescent="0.35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3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3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3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3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3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3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2" thickBot="1" x14ac:dyDescent="0.35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3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3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3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3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2" t="s">
        <v>70</v>
      </c>
      <c r="H50" s="293"/>
      <c r="I50" s="293"/>
      <c r="J50" s="293"/>
      <c r="K50" s="294"/>
      <c r="L50" s="120"/>
      <c r="M50" s="5"/>
      <c r="N50" s="80"/>
    </row>
    <row r="51" spans="1:15" x14ac:dyDescent="0.3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2" t="s">
        <v>70</v>
      </c>
      <c r="H51" s="293"/>
      <c r="I51" s="293"/>
      <c r="J51" s="293"/>
      <c r="K51" s="294"/>
      <c r="L51" s="120"/>
      <c r="M51" s="5"/>
      <c r="N51" s="80"/>
    </row>
    <row r="52" spans="1:15" x14ac:dyDescent="0.3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3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2" thickBot="1" x14ac:dyDescent="0.35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3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3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3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3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2" thickBot="1" x14ac:dyDescent="0.35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3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3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3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3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2" thickBot="1" x14ac:dyDescent="0.35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3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3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3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3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3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3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3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3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2" thickBot="1" x14ac:dyDescent="0.35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2" thickTop="1" x14ac:dyDescent="0.3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3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3">
      <c r="A76" s="145" t="s">
        <v>89</v>
      </c>
      <c r="B76" s="159" t="s">
        <v>208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3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3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3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3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3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3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3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3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3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3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3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3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3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3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3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3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3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3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3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3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3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3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3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3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3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3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3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3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3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3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3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3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3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2" thickBot="1" x14ac:dyDescent="0.35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3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3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IF(G99&gt;50000,"50000",G99)+IF(G102&gt;50000,"50000",G102)+IF(G105&gt;50000,"50000",G105)+G95-G86-G92-G76</f>
        <v>0</v>
      </c>
      <c r="H112" s="196">
        <f>IF(H99&gt;50000,"50000",H99)+IF(H102&gt;50000,"50000",H102)+IF(H105&gt;50000,"50000",H105)+H95-H86-H92-H76</f>
        <v>0</v>
      </c>
      <c r="I112" s="196">
        <f t="shared" ref="I112:K112" si="23">IF(I99&gt;50000,"50000",I99)+IF(I102&gt;50000,"50000",I102)+IF(I105&gt;50000,"50000",I105)+I95-I86-I92-I76</f>
        <v>0</v>
      </c>
      <c r="J112" s="196">
        <f t="shared" si="23"/>
        <v>0</v>
      </c>
      <c r="K112" s="196">
        <f t="shared" si="23"/>
        <v>0</v>
      </c>
      <c r="L112" s="197">
        <f>SUM(G112:K112)</f>
        <v>0</v>
      </c>
      <c r="M112" s="5"/>
      <c r="N112" s="198" t="s">
        <v>125</v>
      </c>
    </row>
    <row r="113" spans="1:14" ht="16.2" thickBot="1" x14ac:dyDescent="0.35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209</v>
      </c>
    </row>
    <row r="114" spans="1:14" ht="3" customHeight="1" thickTop="1" x14ac:dyDescent="0.3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2" thickBot="1" x14ac:dyDescent="0.35">
      <c r="A115" s="145" t="s">
        <v>128</v>
      </c>
      <c r="B115" s="204" t="s">
        <v>129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3">
      <c r="A116" s="208" t="s">
        <v>130</v>
      </c>
      <c r="B116" s="26" t="s">
        <v>131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3">
      <c r="A117" s="208" t="s">
        <v>132</v>
      </c>
      <c r="B117" s="5" t="s">
        <v>133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3">
      <c r="A118" s="208" t="s">
        <v>134</v>
      </c>
      <c r="B118" s="5" t="s">
        <v>135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3">
      <c r="A119" s="17"/>
      <c r="B119" s="9" t="s">
        <v>136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2" thickBot="1" x14ac:dyDescent="0.35">
      <c r="A120" s="54"/>
      <c r="B120" s="215" t="s">
        <v>137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2" thickTop="1" x14ac:dyDescent="0.3">
      <c r="B121" s="7"/>
      <c r="C121" s="7"/>
      <c r="D121" s="217"/>
      <c r="E121" s="217"/>
      <c r="F121" s="217"/>
      <c r="G121" s="218"/>
    </row>
    <row r="122" spans="1:14" ht="16.2" thickBot="1" x14ac:dyDescent="0.35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2" thickTop="1" x14ac:dyDescent="0.3">
      <c r="B123" s="220" t="s">
        <v>138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3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3">
      <c r="B125" s="229" t="s">
        <v>139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3">
      <c r="B126" s="233" t="s">
        <v>140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3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3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3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3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3">
      <c r="B131" s="229" t="s">
        <v>141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3">
      <c r="B132" s="233" t="s">
        <v>142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3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3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3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3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3">
      <c r="B137" s="229" t="s">
        <v>143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3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3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3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3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3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4">SUM(G142:K142)</f>
        <v>0</v>
      </c>
    </row>
    <row r="143" spans="2:12" x14ac:dyDescent="0.3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4"/>
        <v>0</v>
      </c>
    </row>
    <row r="144" spans="2:12" x14ac:dyDescent="0.3">
      <c r="B144" s="251" t="s">
        <v>144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4"/>
        <v>0</v>
      </c>
    </row>
    <row r="145" spans="1:17" x14ac:dyDescent="0.3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4"/>
        <v>0</v>
      </c>
    </row>
    <row r="146" spans="1:17" x14ac:dyDescent="0.3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4"/>
        <v>0</v>
      </c>
    </row>
    <row r="147" spans="1:17" x14ac:dyDescent="0.3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4"/>
        <v>0</v>
      </c>
    </row>
    <row r="148" spans="1:17" x14ac:dyDescent="0.3">
      <c r="B148" s="251" t="s">
        <v>145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4"/>
        <v>0</v>
      </c>
    </row>
    <row r="149" spans="1:17" x14ac:dyDescent="0.3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4"/>
        <v>0</v>
      </c>
    </row>
    <row r="150" spans="1:17" x14ac:dyDescent="0.3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4"/>
        <v>0</v>
      </c>
    </row>
    <row r="151" spans="1:17" ht="16.2" thickBot="1" x14ac:dyDescent="0.35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4"/>
        <v>0</v>
      </c>
    </row>
    <row r="152" spans="1:17" ht="16.2" thickTop="1" x14ac:dyDescent="0.3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3">
      <c r="A153" s="260"/>
      <c r="B153" s="285"/>
      <c r="C153" s="285"/>
      <c r="D153" s="286"/>
      <c r="E153" s="286"/>
      <c r="F153" s="286"/>
      <c r="G153" s="287"/>
      <c r="H153" s="288" t="s">
        <v>146</v>
      </c>
      <c r="I153" s="289">
        <v>1</v>
      </c>
      <c r="J153" s="290">
        <v>1</v>
      </c>
      <c r="K153" s="285"/>
      <c r="L153" s="285"/>
      <c r="N153" s="261"/>
      <c r="O153" s="263"/>
      <c r="P153" s="261"/>
      <c r="Q153" s="261"/>
    </row>
    <row r="154" spans="1:17" s="262" customFormat="1" x14ac:dyDescent="0.3">
      <c r="A154" s="260"/>
      <c r="B154" s="285"/>
      <c r="C154" s="285"/>
      <c r="D154" s="286"/>
      <c r="E154" s="286"/>
      <c r="F154" s="286"/>
      <c r="G154" s="287"/>
      <c r="H154" s="288" t="s">
        <v>147</v>
      </c>
      <c r="I154" s="289">
        <v>0</v>
      </c>
      <c r="J154" s="290">
        <v>1</v>
      </c>
      <c r="K154" s="285"/>
      <c r="L154" s="285"/>
      <c r="N154" s="261"/>
      <c r="O154" s="263"/>
      <c r="P154" s="261"/>
      <c r="Q154" s="261"/>
    </row>
    <row r="155" spans="1:17" s="262" customFormat="1" x14ac:dyDescent="0.3">
      <c r="A155" s="260"/>
      <c r="B155" s="285"/>
      <c r="C155" s="285"/>
      <c r="D155" s="286"/>
      <c r="E155" s="286"/>
      <c r="F155" s="286"/>
      <c r="G155" s="291"/>
      <c r="H155" s="288"/>
      <c r="I155" s="289"/>
      <c r="J155" s="285"/>
      <c r="K155" s="285"/>
      <c r="L155" s="285"/>
      <c r="N155" s="261"/>
      <c r="O155" s="263"/>
      <c r="P155" s="261"/>
      <c r="Q155" s="261"/>
    </row>
    <row r="156" spans="1:17" s="262" customFormat="1" x14ac:dyDescent="0.3">
      <c r="A156" s="260"/>
      <c r="B156" s="285"/>
      <c r="C156" s="285"/>
      <c r="D156" s="286"/>
      <c r="E156" s="286"/>
      <c r="F156" s="286"/>
      <c r="G156" s="291"/>
      <c r="H156" s="288"/>
      <c r="I156" s="289"/>
      <c r="J156" s="285"/>
      <c r="K156" s="285"/>
      <c r="L156" s="285"/>
      <c r="N156" s="261"/>
      <c r="O156" s="263"/>
      <c r="P156" s="261"/>
      <c r="Q156" s="261"/>
    </row>
    <row r="157" spans="1:17" s="262" customFormat="1" x14ac:dyDescent="0.3">
      <c r="A157" s="260"/>
      <c r="B157" s="285"/>
      <c r="C157" s="285"/>
      <c r="D157" s="286"/>
      <c r="E157" s="286"/>
      <c r="F157" s="286"/>
      <c r="G157" s="285"/>
      <c r="H157" s="260"/>
      <c r="I157" s="289"/>
      <c r="J157" s="285"/>
      <c r="K157" s="285"/>
      <c r="L157" s="285"/>
      <c r="N157" s="261"/>
      <c r="O157" s="263"/>
      <c r="P157" s="261"/>
      <c r="Q157" s="261"/>
    </row>
    <row r="158" spans="1:17" s="262" customFormat="1" x14ac:dyDescent="0.3">
      <c r="A158" s="260"/>
      <c r="B158" s="285"/>
      <c r="C158" s="285"/>
      <c r="D158" s="286"/>
      <c r="E158" s="286"/>
      <c r="F158" s="286"/>
      <c r="G158" s="285"/>
      <c r="H158" s="285"/>
      <c r="I158" s="285"/>
      <c r="J158" s="285"/>
      <c r="K158" s="285"/>
      <c r="L158" s="285"/>
      <c r="N158" s="261"/>
      <c r="O158" s="263"/>
      <c r="P158" s="261"/>
      <c r="Q158" s="261"/>
    </row>
    <row r="159" spans="1:17" s="262" customFormat="1" x14ac:dyDescent="0.3">
      <c r="A159" s="260"/>
      <c r="B159" s="285"/>
      <c r="C159" s="285"/>
      <c r="D159" s="286"/>
      <c r="E159" s="286"/>
      <c r="F159" s="286"/>
      <c r="G159" s="285"/>
      <c r="H159" s="285"/>
      <c r="I159" s="285"/>
      <c r="J159" s="285"/>
      <c r="K159" s="285"/>
      <c r="L159" s="285"/>
      <c r="N159" s="261"/>
      <c r="O159" s="263"/>
      <c r="P159" s="261"/>
      <c r="Q159" s="261"/>
    </row>
    <row r="160" spans="1:17" s="262" customFormat="1" x14ac:dyDescent="0.3">
      <c r="A160" s="260"/>
      <c r="B160" s="285"/>
      <c r="C160" s="285"/>
      <c r="D160" s="286"/>
      <c r="E160" s="286"/>
      <c r="F160" s="286"/>
      <c r="G160" s="285"/>
      <c r="H160" s="285"/>
      <c r="I160" s="285"/>
      <c r="J160" s="285"/>
      <c r="K160" s="285"/>
      <c r="L160" s="285"/>
      <c r="N160" s="261"/>
      <c r="O160" s="263"/>
      <c r="P160" s="261"/>
      <c r="Q160" s="261"/>
    </row>
    <row r="161" spans="1:17" s="262" customFormat="1" x14ac:dyDescent="0.3">
      <c r="A161" s="260"/>
      <c r="B161" s="285"/>
      <c r="C161" s="285"/>
      <c r="D161" s="286"/>
      <c r="E161" s="286"/>
      <c r="F161" s="286"/>
      <c r="G161" s="285"/>
      <c r="H161" s="285"/>
      <c r="I161" s="285"/>
      <c r="J161" s="285"/>
      <c r="K161" s="285"/>
      <c r="L161" s="285"/>
      <c r="N161" s="261"/>
      <c r="O161" s="263"/>
      <c r="P161" s="261"/>
      <c r="Q161" s="261"/>
    </row>
    <row r="162" spans="1:17" s="262" customFormat="1" x14ac:dyDescent="0.3">
      <c r="A162" s="260"/>
      <c r="B162" s="285"/>
      <c r="C162" s="285"/>
      <c r="D162" s="286"/>
      <c r="E162" s="286"/>
      <c r="F162" s="286"/>
      <c r="G162" s="285"/>
      <c r="H162" s="285"/>
      <c r="I162" s="285"/>
      <c r="J162" s="285"/>
      <c r="K162" s="285"/>
      <c r="L162" s="285"/>
      <c r="N162" s="261"/>
      <c r="O162" s="263"/>
      <c r="P162" s="261"/>
      <c r="Q162" s="261"/>
    </row>
    <row r="163" spans="1:17" s="262" customFormat="1" x14ac:dyDescent="0.3">
      <c r="A163" s="260"/>
      <c r="B163" s="285"/>
      <c r="C163" s="285"/>
      <c r="D163" s="286"/>
      <c r="E163" s="286"/>
      <c r="F163" s="286"/>
      <c r="G163" s="285"/>
      <c r="H163" s="285"/>
      <c r="I163" s="285"/>
      <c r="J163" s="285"/>
      <c r="K163" s="285"/>
      <c r="L163" s="285"/>
      <c r="N163" s="261"/>
      <c r="O163" s="263"/>
      <c r="P163" s="261"/>
      <c r="Q163" s="261"/>
    </row>
    <row r="164" spans="1:17" s="262" customFormat="1" x14ac:dyDescent="0.3">
      <c r="A164" s="260"/>
      <c r="B164" s="285"/>
      <c r="C164" s="285"/>
      <c r="D164" s="286"/>
      <c r="E164" s="286"/>
      <c r="F164" s="286"/>
      <c r="G164" s="285"/>
      <c r="H164" s="285"/>
      <c r="I164" s="285"/>
      <c r="J164" s="285"/>
      <c r="K164" s="285"/>
      <c r="L164" s="285"/>
      <c r="N164" s="261"/>
      <c r="O164" s="263"/>
      <c r="P164" s="261"/>
      <c r="Q164" s="261"/>
    </row>
    <row r="165" spans="1:17" s="262" customFormat="1" x14ac:dyDescent="0.3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3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3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3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3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3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3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3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3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3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3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3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3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3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3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3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3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3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3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3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3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3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3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3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3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3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3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3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3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3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3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3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3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3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3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3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3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3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3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3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3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3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3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3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3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3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3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3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3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3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3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3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3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3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3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3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3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3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3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3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3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3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3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3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3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3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3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3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3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3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3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3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3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3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3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3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3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3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3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3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3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3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3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3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3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3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3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3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3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3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3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3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3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3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3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3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3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3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3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3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3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3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3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3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3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3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3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3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3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3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3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3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3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3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3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3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3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3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3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3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3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3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3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3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3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3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3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3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3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3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3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3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3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3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3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3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3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3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3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3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3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3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3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3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3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3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3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3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3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3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3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3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3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3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3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3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3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3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3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3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3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3">
      <c r="B326" s="270"/>
      <c r="C326" s="270"/>
      <c r="D326" s="271"/>
      <c r="E326" s="271"/>
      <c r="F326" s="271"/>
      <c r="G326" s="283"/>
      <c r="H326" s="273"/>
      <c r="I326" s="283"/>
      <c r="J326" s="283"/>
      <c r="K326" s="283"/>
      <c r="L326" s="270"/>
      <c r="N326" s="261"/>
      <c r="O326" s="263"/>
      <c r="P326" s="261"/>
      <c r="Q326" s="261"/>
    </row>
    <row r="327" spans="2:17" s="262" customFormat="1" x14ac:dyDescent="0.3">
      <c r="B327" s="270"/>
      <c r="C327" s="270"/>
      <c r="D327" s="271"/>
      <c r="E327" s="271"/>
      <c r="F327" s="271"/>
      <c r="G327" s="283"/>
      <c r="H327" s="273"/>
      <c r="I327" s="283"/>
      <c r="J327" s="283"/>
      <c r="K327" s="283"/>
      <c r="L327" s="270"/>
      <c r="N327" s="261"/>
      <c r="O327" s="263"/>
      <c r="P327" s="261"/>
      <c r="Q327" s="261"/>
    </row>
    <row r="328" spans="2:17" s="262" customFormat="1" x14ac:dyDescent="0.3">
      <c r="B328" s="270"/>
      <c r="C328" s="270"/>
      <c r="D328" s="271"/>
      <c r="E328" s="271"/>
      <c r="F328" s="271"/>
      <c r="G328" s="283"/>
      <c r="H328" s="273"/>
      <c r="I328" s="283"/>
      <c r="J328" s="283"/>
      <c r="K328" s="283"/>
      <c r="L328" s="270"/>
      <c r="N328" s="261"/>
      <c r="O328" s="263"/>
      <c r="P328" s="261"/>
      <c r="Q328" s="261"/>
    </row>
    <row r="329" spans="2:17" s="262" customFormat="1" x14ac:dyDescent="0.3">
      <c r="B329" s="270"/>
      <c r="C329" s="270"/>
      <c r="D329" s="271"/>
      <c r="E329" s="271"/>
      <c r="F329" s="271"/>
      <c r="G329" s="283"/>
      <c r="H329" s="273"/>
      <c r="I329" s="283"/>
      <c r="J329" s="283"/>
      <c r="K329" s="283"/>
      <c r="L329" s="270"/>
      <c r="N329" s="261"/>
      <c r="O329" s="263"/>
      <c r="P329" s="261"/>
      <c r="Q329" s="261"/>
    </row>
    <row r="330" spans="2:17" s="262" customFormat="1" x14ac:dyDescent="0.3">
      <c r="B330" s="270"/>
      <c r="C330" s="270"/>
      <c r="D330" s="271"/>
      <c r="E330" s="271"/>
      <c r="F330" s="271"/>
      <c r="G330" s="283"/>
      <c r="H330" s="273"/>
      <c r="I330" s="283"/>
      <c r="J330" s="283"/>
      <c r="K330" s="283"/>
      <c r="L330" s="270"/>
      <c r="N330" s="261"/>
      <c r="O330" s="263"/>
      <c r="P330" s="261"/>
      <c r="Q330" s="261"/>
    </row>
    <row r="331" spans="2:17" s="262" customFormat="1" x14ac:dyDescent="0.3">
      <c r="B331" s="270"/>
      <c r="C331" s="270"/>
      <c r="D331" s="271"/>
      <c r="E331" s="271"/>
      <c r="F331" s="271"/>
      <c r="G331" s="283"/>
      <c r="H331" s="273"/>
      <c r="I331" s="283"/>
      <c r="J331" s="283"/>
      <c r="K331" s="283"/>
      <c r="L331" s="270"/>
      <c r="N331" s="261"/>
      <c r="O331" s="263"/>
      <c r="P331" s="261"/>
      <c r="Q331" s="261"/>
    </row>
    <row r="332" spans="2:17" s="262" customFormat="1" x14ac:dyDescent="0.3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3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3">
      <c r="B334" s="270"/>
      <c r="C334" s="270"/>
      <c r="D334" s="271"/>
      <c r="E334" s="271"/>
      <c r="F334" s="271"/>
      <c r="G334" s="283"/>
      <c r="H334" s="273"/>
      <c r="I334" s="283"/>
      <c r="J334" s="283"/>
      <c r="K334" s="283"/>
      <c r="L334" s="270"/>
      <c r="N334" s="261"/>
      <c r="O334" s="263"/>
      <c r="P334" s="261"/>
      <c r="Q334" s="261"/>
    </row>
    <row r="335" spans="2:17" s="262" customFormat="1" x14ac:dyDescent="0.3">
      <c r="B335" s="270"/>
      <c r="C335" s="270"/>
      <c r="D335" s="271"/>
      <c r="E335" s="271"/>
      <c r="F335" s="271"/>
      <c r="G335" s="283"/>
      <c r="H335" s="273"/>
      <c r="I335" s="283"/>
      <c r="J335" s="283"/>
      <c r="K335" s="283"/>
      <c r="L335" s="270"/>
      <c r="N335" s="261"/>
      <c r="O335" s="263"/>
      <c r="P335" s="261"/>
      <c r="Q335" s="261"/>
    </row>
    <row r="336" spans="2:17" s="262" customFormat="1" x14ac:dyDescent="0.3">
      <c r="B336" s="270"/>
      <c r="C336" s="270"/>
      <c r="D336" s="271"/>
      <c r="E336" s="271"/>
      <c r="F336" s="271"/>
      <c r="G336" s="283"/>
      <c r="H336" s="273"/>
      <c r="I336" s="283"/>
      <c r="J336" s="283"/>
      <c r="K336" s="283"/>
      <c r="L336" s="270"/>
      <c r="N336" s="261"/>
      <c r="O336" s="263"/>
      <c r="P336" s="261"/>
      <c r="Q336" s="261"/>
    </row>
    <row r="337" spans="2:17" s="262" customFormat="1" x14ac:dyDescent="0.3">
      <c r="B337" s="270"/>
      <c r="C337" s="270"/>
      <c r="D337" s="271"/>
      <c r="E337" s="271"/>
      <c r="F337" s="271"/>
      <c r="G337" s="283"/>
      <c r="H337" s="273"/>
      <c r="I337" s="283"/>
      <c r="J337" s="283"/>
      <c r="K337" s="283"/>
      <c r="L337" s="270"/>
      <c r="N337" s="261"/>
      <c r="O337" s="263"/>
      <c r="P337" s="261"/>
      <c r="Q337" s="261"/>
    </row>
    <row r="338" spans="2:17" s="262" customFormat="1" x14ac:dyDescent="0.3">
      <c r="B338" s="270"/>
      <c r="C338" s="270"/>
      <c r="D338" s="271"/>
      <c r="E338" s="271"/>
      <c r="F338" s="271"/>
      <c r="G338" s="283"/>
      <c r="H338" s="273"/>
      <c r="I338" s="283"/>
      <c r="J338" s="283"/>
      <c r="K338" s="283"/>
      <c r="L338" s="270"/>
      <c r="N338" s="261"/>
      <c r="O338" s="263"/>
      <c r="P338" s="261"/>
      <c r="Q338" s="261"/>
    </row>
    <row r="339" spans="2:17" s="262" customFormat="1" x14ac:dyDescent="0.3">
      <c r="B339" s="270"/>
      <c r="C339" s="270"/>
      <c r="D339" s="271"/>
      <c r="E339" s="271"/>
      <c r="F339" s="271"/>
      <c r="G339" s="283"/>
      <c r="H339" s="273"/>
      <c r="I339" s="283"/>
      <c r="J339" s="283"/>
      <c r="K339" s="283"/>
      <c r="L339" s="270"/>
      <c r="N339" s="261"/>
      <c r="O339" s="263"/>
      <c r="P339" s="261"/>
      <c r="Q339" s="261"/>
    </row>
    <row r="340" spans="2:17" s="262" customFormat="1" x14ac:dyDescent="0.3">
      <c r="B340" s="270"/>
      <c r="C340" s="270"/>
      <c r="D340" s="271"/>
      <c r="E340" s="271"/>
      <c r="F340" s="271"/>
      <c r="G340" s="283"/>
      <c r="H340" s="273"/>
      <c r="I340" s="283"/>
      <c r="J340" s="283"/>
      <c r="K340" s="283"/>
      <c r="L340" s="270"/>
      <c r="N340" s="261"/>
      <c r="O340" s="263"/>
      <c r="P340" s="261"/>
      <c r="Q340" s="261"/>
    </row>
    <row r="341" spans="2:17" s="262" customFormat="1" x14ac:dyDescent="0.3">
      <c r="B341" s="270"/>
      <c r="C341" s="270"/>
      <c r="D341" s="271"/>
      <c r="E341" s="271"/>
      <c r="F341" s="271"/>
      <c r="G341" s="283"/>
      <c r="H341" s="273"/>
      <c r="I341" s="283"/>
      <c r="J341" s="283"/>
      <c r="K341" s="283"/>
      <c r="L341" s="270"/>
      <c r="N341" s="261"/>
      <c r="O341" s="263"/>
      <c r="P341" s="261"/>
      <c r="Q341" s="261"/>
    </row>
    <row r="342" spans="2:17" s="262" customFormat="1" x14ac:dyDescent="0.3">
      <c r="B342" s="270"/>
      <c r="C342" s="270"/>
      <c r="D342" s="271"/>
      <c r="E342" s="271"/>
      <c r="F342" s="271"/>
      <c r="G342" s="283"/>
      <c r="H342" s="273"/>
      <c r="I342" s="283"/>
      <c r="J342" s="283"/>
      <c r="K342" s="283"/>
      <c r="L342" s="270"/>
      <c r="N342" s="261"/>
      <c r="O342" s="263"/>
      <c r="P342" s="261"/>
      <c r="Q342" s="261"/>
    </row>
    <row r="343" spans="2:17" s="262" customFormat="1" x14ac:dyDescent="0.3">
      <c r="B343" s="270"/>
      <c r="C343" s="270"/>
      <c r="D343" s="271"/>
      <c r="E343" s="271"/>
      <c r="F343" s="271"/>
      <c r="G343" s="283"/>
      <c r="H343" s="273"/>
      <c r="I343" s="283"/>
      <c r="J343" s="283"/>
      <c r="K343" s="283"/>
      <c r="L343" s="270"/>
      <c r="N343" s="261"/>
      <c r="O343" s="263"/>
      <c r="P343" s="261"/>
      <c r="Q343" s="261"/>
    </row>
    <row r="344" spans="2:17" s="262" customFormat="1" x14ac:dyDescent="0.3">
      <c r="B344" s="270"/>
      <c r="C344" s="270"/>
      <c r="D344" s="271"/>
      <c r="E344" s="271"/>
      <c r="F344" s="271"/>
      <c r="G344" s="283"/>
      <c r="H344" s="273"/>
      <c r="I344" s="283"/>
      <c r="J344" s="283"/>
      <c r="K344" s="283"/>
      <c r="L344" s="270"/>
      <c r="N344" s="261"/>
      <c r="O344" s="263"/>
      <c r="P344" s="261"/>
      <c r="Q344" s="261"/>
    </row>
    <row r="345" spans="2:17" s="262" customFormat="1" x14ac:dyDescent="0.3">
      <c r="B345" s="270"/>
      <c r="C345" s="270"/>
      <c r="D345" s="271"/>
      <c r="E345" s="271"/>
      <c r="F345" s="271"/>
      <c r="G345" s="283"/>
      <c r="H345" s="273"/>
      <c r="I345" s="283"/>
      <c r="J345" s="283"/>
      <c r="K345" s="283"/>
      <c r="L345" s="270"/>
      <c r="N345" s="261"/>
      <c r="O345" s="263"/>
      <c r="P345" s="261"/>
      <c r="Q345" s="261"/>
    </row>
    <row r="346" spans="2:17" s="262" customFormat="1" x14ac:dyDescent="0.3">
      <c r="B346" s="270"/>
      <c r="C346" s="270"/>
      <c r="D346" s="271"/>
      <c r="E346" s="271"/>
      <c r="F346" s="271"/>
      <c r="G346" s="283"/>
      <c r="H346" s="273"/>
      <c r="I346" s="283"/>
      <c r="J346" s="283"/>
      <c r="K346" s="283"/>
      <c r="L346" s="270"/>
      <c r="N346" s="261"/>
      <c r="O346" s="263"/>
      <c r="P346" s="261"/>
      <c r="Q346" s="261"/>
    </row>
    <row r="347" spans="2:17" s="262" customFormat="1" x14ac:dyDescent="0.3">
      <c r="B347" s="270"/>
      <c r="C347" s="270"/>
      <c r="D347" s="271"/>
      <c r="E347" s="271"/>
      <c r="F347" s="271"/>
      <c r="G347" s="283"/>
      <c r="H347" s="273"/>
      <c r="I347" s="283"/>
      <c r="J347" s="283"/>
      <c r="K347" s="283"/>
      <c r="L347" s="270"/>
      <c r="N347" s="261"/>
      <c r="O347" s="263"/>
      <c r="P347" s="261"/>
      <c r="Q347" s="261"/>
    </row>
    <row r="348" spans="2:17" s="262" customFormat="1" x14ac:dyDescent="0.3">
      <c r="B348" s="270"/>
      <c r="C348" s="270"/>
      <c r="D348" s="271"/>
      <c r="E348" s="271"/>
      <c r="F348" s="271"/>
      <c r="G348" s="283"/>
      <c r="H348" s="273"/>
      <c r="I348" s="283"/>
      <c r="J348" s="283"/>
      <c r="K348" s="283"/>
      <c r="L348" s="270"/>
      <c r="N348" s="261"/>
      <c r="O348" s="263"/>
      <c r="P348" s="261"/>
      <c r="Q348" s="261"/>
    </row>
    <row r="349" spans="2:17" s="262" customFormat="1" x14ac:dyDescent="0.3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3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3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3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3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3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3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3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3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3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3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3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3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3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3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3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3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3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3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3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3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3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3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3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3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3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3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3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3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3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3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3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3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3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3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3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3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3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3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3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3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3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3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3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3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3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3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3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3">
      <c r="B397" s="270"/>
      <c r="C397" s="270"/>
      <c r="D397" s="271"/>
      <c r="E397" s="271"/>
      <c r="F397" s="271"/>
      <c r="G397" s="283"/>
      <c r="H397" s="273"/>
      <c r="I397" s="283"/>
      <c r="J397" s="283"/>
      <c r="K397" s="283"/>
      <c r="L397" s="270"/>
      <c r="N397" s="261"/>
      <c r="O397" s="263"/>
      <c r="P397" s="261"/>
      <c r="Q397" s="261"/>
    </row>
    <row r="398" spans="2:17" s="262" customFormat="1" x14ac:dyDescent="0.3">
      <c r="B398" s="270"/>
      <c r="C398" s="270"/>
      <c r="D398" s="271"/>
      <c r="E398" s="271"/>
      <c r="F398" s="271"/>
      <c r="G398" s="283"/>
      <c r="H398" s="273"/>
      <c r="I398" s="283"/>
      <c r="J398" s="283"/>
      <c r="K398" s="283"/>
      <c r="L398" s="270"/>
      <c r="N398" s="261"/>
      <c r="O398" s="263"/>
      <c r="P398" s="261"/>
      <c r="Q398" s="261"/>
    </row>
    <row r="399" spans="2:17" s="262" customFormat="1" x14ac:dyDescent="0.3">
      <c r="B399" s="270"/>
      <c r="C399" s="270"/>
      <c r="D399" s="271"/>
      <c r="E399" s="271"/>
      <c r="F399" s="271"/>
      <c r="G399" s="283"/>
      <c r="H399" s="273"/>
      <c r="I399" s="283"/>
      <c r="J399" s="283"/>
      <c r="K399" s="283"/>
      <c r="L399" s="270"/>
      <c r="N399" s="261"/>
      <c r="O399" s="263"/>
      <c r="P399" s="261"/>
      <c r="Q399" s="261"/>
    </row>
    <row r="400" spans="2:17" s="262" customFormat="1" x14ac:dyDescent="0.3">
      <c r="B400" s="270"/>
      <c r="C400" s="270"/>
      <c r="D400" s="271"/>
      <c r="E400" s="271"/>
      <c r="F400" s="271"/>
      <c r="G400" s="283"/>
      <c r="H400" s="273"/>
      <c r="I400" s="283"/>
      <c r="J400" s="283"/>
      <c r="K400" s="283"/>
      <c r="L400" s="270"/>
      <c r="N400" s="261"/>
      <c r="O400" s="263"/>
      <c r="P400" s="261"/>
      <c r="Q400" s="261"/>
    </row>
    <row r="401" spans="2:17" s="262" customFormat="1" x14ac:dyDescent="0.3">
      <c r="B401" s="270"/>
      <c r="C401" s="270"/>
      <c r="D401" s="271"/>
      <c r="E401" s="271"/>
      <c r="F401" s="271"/>
      <c r="G401" s="283"/>
      <c r="H401" s="273"/>
      <c r="I401" s="283"/>
      <c r="J401" s="283"/>
      <c r="K401" s="283"/>
      <c r="L401" s="270"/>
      <c r="N401" s="261"/>
      <c r="O401" s="263"/>
      <c r="P401" s="261"/>
      <c r="Q401" s="261"/>
    </row>
    <row r="402" spans="2:17" s="262" customFormat="1" x14ac:dyDescent="0.3">
      <c r="B402" s="270"/>
      <c r="C402" s="270"/>
      <c r="D402" s="271"/>
      <c r="E402" s="271"/>
      <c r="F402" s="271"/>
      <c r="G402" s="283"/>
      <c r="H402" s="273"/>
      <c r="I402" s="283"/>
      <c r="J402" s="283"/>
      <c r="K402" s="283"/>
      <c r="L402" s="270"/>
      <c r="N402" s="261"/>
      <c r="O402" s="263"/>
      <c r="P402" s="261"/>
      <c r="Q402" s="261"/>
    </row>
    <row r="403" spans="2:17" s="262" customFormat="1" x14ac:dyDescent="0.3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3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3">
      <c r="B405" s="270"/>
      <c r="C405" s="270"/>
      <c r="D405" s="271"/>
      <c r="E405" s="271"/>
      <c r="F405" s="271"/>
      <c r="G405" s="283"/>
      <c r="H405" s="273"/>
      <c r="I405" s="283"/>
      <c r="J405" s="283"/>
      <c r="K405" s="283"/>
      <c r="L405" s="270"/>
      <c r="N405" s="261"/>
      <c r="O405" s="263"/>
      <c r="P405" s="261"/>
      <c r="Q405" s="261"/>
    </row>
    <row r="406" spans="2:17" s="262" customFormat="1" x14ac:dyDescent="0.3">
      <c r="B406" s="270"/>
      <c r="C406" s="270"/>
      <c r="D406" s="271"/>
      <c r="E406" s="271"/>
      <c r="F406" s="271"/>
      <c r="G406" s="283"/>
      <c r="H406" s="273"/>
      <c r="I406" s="283"/>
      <c r="J406" s="283"/>
      <c r="K406" s="283"/>
      <c r="L406" s="270"/>
      <c r="N406" s="261"/>
      <c r="O406" s="263"/>
      <c r="P406" s="261"/>
      <c r="Q406" s="261"/>
    </row>
    <row r="407" spans="2:17" s="262" customFormat="1" x14ac:dyDescent="0.3">
      <c r="B407" s="270"/>
      <c r="C407" s="270"/>
      <c r="D407" s="271"/>
      <c r="E407" s="271"/>
      <c r="F407" s="271"/>
      <c r="G407" s="283"/>
      <c r="H407" s="273"/>
      <c r="I407" s="283"/>
      <c r="J407" s="283"/>
      <c r="K407" s="283"/>
      <c r="L407" s="270"/>
      <c r="N407" s="261"/>
      <c r="O407" s="263"/>
      <c r="P407" s="261"/>
      <c r="Q407" s="261"/>
    </row>
    <row r="408" spans="2:17" s="262" customFormat="1" x14ac:dyDescent="0.3">
      <c r="B408" s="270"/>
      <c r="C408" s="270"/>
      <c r="D408" s="271"/>
      <c r="E408" s="271"/>
      <c r="F408" s="271"/>
      <c r="G408" s="283"/>
      <c r="H408" s="273"/>
      <c r="I408" s="283"/>
      <c r="J408" s="283"/>
      <c r="K408" s="283"/>
      <c r="L408" s="270"/>
      <c r="N408" s="261"/>
      <c r="O408" s="263"/>
      <c r="P408" s="261"/>
      <c r="Q408" s="261"/>
    </row>
    <row r="409" spans="2:17" s="262" customFormat="1" x14ac:dyDescent="0.3">
      <c r="B409" s="270"/>
      <c r="C409" s="270"/>
      <c r="D409" s="271"/>
      <c r="E409" s="271"/>
      <c r="F409" s="271"/>
      <c r="G409" s="283"/>
      <c r="H409" s="273"/>
      <c r="I409" s="283"/>
      <c r="J409" s="283"/>
      <c r="K409" s="283"/>
      <c r="L409" s="270"/>
      <c r="N409" s="261"/>
      <c r="O409" s="263"/>
      <c r="P409" s="261"/>
      <c r="Q409" s="261"/>
    </row>
    <row r="410" spans="2:17" s="262" customFormat="1" x14ac:dyDescent="0.3">
      <c r="B410" s="270"/>
      <c r="C410" s="270"/>
      <c r="D410" s="271"/>
      <c r="E410" s="271"/>
      <c r="F410" s="271"/>
      <c r="G410" s="283"/>
      <c r="H410" s="273"/>
      <c r="I410" s="283"/>
      <c r="J410" s="283"/>
      <c r="K410" s="283"/>
      <c r="L410" s="270"/>
      <c r="N410" s="261"/>
      <c r="O410" s="263"/>
      <c r="P410" s="261"/>
      <c r="Q410" s="261"/>
    </row>
    <row r="411" spans="2:17" s="262" customFormat="1" x14ac:dyDescent="0.3">
      <c r="B411" s="270"/>
      <c r="C411" s="270"/>
      <c r="D411" s="271"/>
      <c r="E411" s="271"/>
      <c r="F411" s="271"/>
      <c r="G411" s="283"/>
      <c r="H411" s="273"/>
      <c r="I411" s="283"/>
      <c r="J411" s="283"/>
      <c r="K411" s="283"/>
      <c r="L411" s="270"/>
      <c r="N411" s="261"/>
      <c r="O411" s="263"/>
      <c r="P411" s="261"/>
      <c r="Q411" s="261"/>
    </row>
    <row r="412" spans="2:17" s="262" customFormat="1" x14ac:dyDescent="0.3">
      <c r="B412" s="270"/>
      <c r="C412" s="270"/>
      <c r="D412" s="271"/>
      <c r="E412" s="271"/>
      <c r="F412" s="271"/>
      <c r="G412" s="283"/>
      <c r="H412" s="273"/>
      <c r="I412" s="283"/>
      <c r="J412" s="283"/>
      <c r="K412" s="283"/>
      <c r="L412" s="270"/>
      <c r="N412" s="261"/>
      <c r="O412" s="263"/>
      <c r="P412" s="261"/>
      <c r="Q412" s="261"/>
    </row>
    <row r="413" spans="2:17" s="262" customFormat="1" x14ac:dyDescent="0.3">
      <c r="B413" s="270"/>
      <c r="C413" s="270"/>
      <c r="D413" s="271"/>
      <c r="E413" s="271"/>
      <c r="F413" s="271"/>
      <c r="G413" s="283"/>
      <c r="H413" s="273"/>
      <c r="I413" s="283"/>
      <c r="J413" s="283"/>
      <c r="K413" s="283"/>
      <c r="L413" s="270"/>
      <c r="N413" s="261"/>
      <c r="O413" s="263"/>
      <c r="P413" s="261"/>
      <c r="Q413" s="261"/>
    </row>
    <row r="414" spans="2:17" s="262" customFormat="1" x14ac:dyDescent="0.3">
      <c r="B414" s="270"/>
      <c r="C414" s="270"/>
      <c r="D414" s="271"/>
      <c r="E414" s="271"/>
      <c r="F414" s="271"/>
      <c r="G414" s="283"/>
      <c r="H414" s="273"/>
      <c r="I414" s="283"/>
      <c r="J414" s="283"/>
      <c r="K414" s="283"/>
      <c r="L414" s="270"/>
      <c r="N414" s="261"/>
      <c r="O414" s="263"/>
      <c r="P414" s="261"/>
      <c r="Q414" s="261"/>
    </row>
    <row r="415" spans="2:17" s="262" customFormat="1" x14ac:dyDescent="0.3">
      <c r="B415" s="270"/>
      <c r="C415" s="270"/>
      <c r="D415" s="271"/>
      <c r="E415" s="271"/>
      <c r="F415" s="271"/>
      <c r="G415" s="283"/>
      <c r="H415" s="273"/>
      <c r="I415" s="283"/>
      <c r="J415" s="283"/>
      <c r="K415" s="283"/>
      <c r="L415" s="270"/>
      <c r="N415" s="261"/>
      <c r="O415" s="263"/>
      <c r="P415" s="261"/>
      <c r="Q415" s="261"/>
    </row>
    <row r="416" spans="2:17" s="262" customFormat="1" x14ac:dyDescent="0.3">
      <c r="B416" s="270"/>
      <c r="C416" s="270"/>
      <c r="D416" s="271"/>
      <c r="E416" s="271"/>
      <c r="F416" s="271"/>
      <c r="G416" s="283"/>
      <c r="H416" s="273"/>
      <c r="I416" s="283"/>
      <c r="J416" s="283"/>
      <c r="K416" s="283"/>
      <c r="L416" s="270"/>
      <c r="N416" s="261"/>
      <c r="O416" s="263"/>
      <c r="P416" s="261"/>
      <c r="Q416" s="261"/>
    </row>
    <row r="417" spans="2:17" s="262" customFormat="1" x14ac:dyDescent="0.3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3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3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3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3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3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3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3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3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3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3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3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3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3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3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3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3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3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3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3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3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3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3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3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3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3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3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3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3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3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3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3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3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3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3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3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3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3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3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3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3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3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3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3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3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3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3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3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3">
      <c r="B465" s="270"/>
      <c r="C465" s="270"/>
      <c r="D465" s="271"/>
      <c r="E465" s="271"/>
      <c r="F465" s="271"/>
      <c r="G465" s="283"/>
      <c r="H465" s="273"/>
      <c r="I465" s="283"/>
      <c r="J465" s="283"/>
      <c r="K465" s="283"/>
      <c r="L465" s="270"/>
      <c r="N465" s="261"/>
      <c r="O465" s="263"/>
      <c r="P465" s="261"/>
      <c r="Q465" s="261"/>
    </row>
    <row r="466" spans="2:17" s="262" customFormat="1" x14ac:dyDescent="0.3">
      <c r="B466" s="270"/>
      <c r="C466" s="270"/>
      <c r="D466" s="271"/>
      <c r="E466" s="271"/>
      <c r="F466" s="271"/>
      <c r="G466" s="283"/>
      <c r="H466" s="273"/>
      <c r="I466" s="283"/>
      <c r="J466" s="283"/>
      <c r="K466" s="283"/>
      <c r="L466" s="270"/>
      <c r="N466" s="261"/>
      <c r="O466" s="263"/>
      <c r="P466" s="261"/>
      <c r="Q466" s="261"/>
    </row>
    <row r="467" spans="2:17" s="262" customFormat="1" x14ac:dyDescent="0.3">
      <c r="B467" s="270"/>
      <c r="C467" s="270"/>
      <c r="D467" s="271"/>
      <c r="E467" s="271"/>
      <c r="F467" s="271"/>
      <c r="G467" s="283"/>
      <c r="H467" s="273"/>
      <c r="I467" s="283"/>
      <c r="J467" s="283"/>
      <c r="K467" s="283"/>
      <c r="L467" s="270"/>
      <c r="N467" s="261"/>
      <c r="O467" s="263"/>
      <c r="P467" s="261"/>
      <c r="Q467" s="261"/>
    </row>
    <row r="468" spans="2:17" s="262" customFormat="1" x14ac:dyDescent="0.3">
      <c r="B468" s="270"/>
      <c r="C468" s="270"/>
      <c r="D468" s="271"/>
      <c r="E468" s="271"/>
      <c r="F468" s="271"/>
      <c r="G468" s="283"/>
      <c r="H468" s="273"/>
      <c r="I468" s="283"/>
      <c r="J468" s="283"/>
      <c r="K468" s="283"/>
      <c r="L468" s="270"/>
      <c r="N468" s="261"/>
      <c r="O468" s="263"/>
      <c r="P468" s="261"/>
      <c r="Q468" s="261"/>
    </row>
    <row r="469" spans="2:17" s="262" customFormat="1" x14ac:dyDescent="0.3">
      <c r="B469" s="270"/>
      <c r="C469" s="270"/>
      <c r="D469" s="271"/>
      <c r="E469" s="271"/>
      <c r="F469" s="271"/>
      <c r="G469" s="283"/>
      <c r="H469" s="273"/>
      <c r="I469" s="283"/>
      <c r="J469" s="283"/>
      <c r="K469" s="283"/>
      <c r="L469" s="270"/>
      <c r="N469" s="261"/>
      <c r="O469" s="263"/>
      <c r="P469" s="261"/>
      <c r="Q469" s="261"/>
    </row>
    <row r="470" spans="2:17" s="262" customFormat="1" x14ac:dyDescent="0.3">
      <c r="B470" s="270"/>
      <c r="C470" s="270"/>
      <c r="D470" s="271"/>
      <c r="E470" s="271"/>
      <c r="F470" s="271"/>
      <c r="G470" s="283"/>
      <c r="H470" s="273"/>
      <c r="I470" s="283"/>
      <c r="J470" s="283"/>
      <c r="K470" s="283"/>
      <c r="L470" s="270"/>
      <c r="N470" s="261"/>
      <c r="O470" s="263"/>
      <c r="P470" s="261"/>
      <c r="Q470" s="261"/>
    </row>
    <row r="471" spans="2:17" s="262" customFormat="1" x14ac:dyDescent="0.3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3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3">
      <c r="B473" s="270"/>
      <c r="C473" s="270"/>
      <c r="D473" s="271"/>
      <c r="E473" s="271"/>
      <c r="F473" s="271"/>
      <c r="G473" s="283"/>
      <c r="H473" s="273"/>
      <c r="I473" s="283"/>
      <c r="J473" s="283"/>
      <c r="K473" s="283"/>
      <c r="L473" s="270"/>
      <c r="N473" s="261"/>
      <c r="O473" s="263"/>
      <c r="P473" s="261"/>
      <c r="Q473" s="261"/>
    </row>
    <row r="474" spans="2:17" s="262" customFormat="1" x14ac:dyDescent="0.3">
      <c r="B474" s="270"/>
      <c r="C474" s="270"/>
      <c r="D474" s="271"/>
      <c r="E474" s="271"/>
      <c r="F474" s="271"/>
      <c r="G474" s="283"/>
      <c r="H474" s="273"/>
      <c r="I474" s="283"/>
      <c r="J474" s="283"/>
      <c r="K474" s="283"/>
      <c r="L474" s="270"/>
      <c r="N474" s="261"/>
      <c r="O474" s="263"/>
      <c r="P474" s="261"/>
      <c r="Q474" s="261"/>
    </row>
    <row r="475" spans="2:17" s="262" customFormat="1" x14ac:dyDescent="0.3">
      <c r="B475" s="270"/>
      <c r="C475" s="270"/>
      <c r="D475" s="271"/>
      <c r="E475" s="271"/>
      <c r="F475" s="271"/>
      <c r="G475" s="283"/>
      <c r="H475" s="273"/>
      <c r="I475" s="283"/>
      <c r="J475" s="283"/>
      <c r="K475" s="283"/>
      <c r="L475" s="270"/>
      <c r="N475" s="261"/>
      <c r="O475" s="263"/>
      <c r="P475" s="261"/>
      <c r="Q475" s="261"/>
    </row>
    <row r="476" spans="2:17" s="262" customFormat="1" x14ac:dyDescent="0.3">
      <c r="B476" s="270"/>
      <c r="C476" s="270"/>
      <c r="D476" s="271"/>
      <c r="E476" s="271"/>
      <c r="F476" s="271"/>
      <c r="G476" s="283"/>
      <c r="H476" s="273"/>
      <c r="I476" s="283"/>
      <c r="J476" s="283"/>
      <c r="K476" s="283"/>
      <c r="L476" s="270"/>
      <c r="N476" s="261"/>
      <c r="O476" s="263"/>
      <c r="P476" s="261"/>
      <c r="Q476" s="261"/>
    </row>
    <row r="477" spans="2:17" s="262" customFormat="1" x14ac:dyDescent="0.3">
      <c r="B477" s="270"/>
      <c r="C477" s="270"/>
      <c r="D477" s="271"/>
      <c r="E477" s="271"/>
      <c r="F477" s="271"/>
      <c r="G477" s="283"/>
      <c r="H477" s="273"/>
      <c r="I477" s="283"/>
      <c r="J477" s="283"/>
      <c r="K477" s="283"/>
      <c r="L477" s="270"/>
      <c r="N477" s="261"/>
      <c r="O477" s="263"/>
      <c r="P477" s="261"/>
      <c r="Q477" s="261"/>
    </row>
    <row r="478" spans="2:17" s="262" customFormat="1" x14ac:dyDescent="0.3">
      <c r="B478" s="270"/>
      <c r="C478" s="270"/>
      <c r="D478" s="271"/>
      <c r="E478" s="271"/>
      <c r="F478" s="271"/>
      <c r="G478" s="283"/>
      <c r="H478" s="273"/>
      <c r="I478" s="283"/>
      <c r="J478" s="283"/>
      <c r="K478" s="283"/>
      <c r="L478" s="270"/>
      <c r="N478" s="261"/>
      <c r="O478" s="263"/>
      <c r="P478" s="261"/>
      <c r="Q478" s="261"/>
    </row>
    <row r="479" spans="2:17" s="262" customFormat="1" x14ac:dyDescent="0.3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3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3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3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3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3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3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3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3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3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3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3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3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3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3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3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3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3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3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3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3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3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3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3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3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3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3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3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3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3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3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3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3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3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3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3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3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3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3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3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3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3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3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3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3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3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3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3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3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3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3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3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3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3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3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3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3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3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3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3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3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3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3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3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3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3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3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3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3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3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3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3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3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3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3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3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3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3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3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3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3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3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3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3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3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3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3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3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3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3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3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3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3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3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3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3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3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3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3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3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3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3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3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3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3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3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3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3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3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3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3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3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3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3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3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3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3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3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3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3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3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3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3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3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3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3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3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3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3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3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3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3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3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3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3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3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3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3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3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3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3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3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3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3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3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3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3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3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3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3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3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3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3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3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3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3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3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3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3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3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3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3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3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3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3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3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3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3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3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3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3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3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3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3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3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3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3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3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3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3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3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3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3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3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3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3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3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3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3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3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3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3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3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3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3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3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3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3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3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3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3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3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3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3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3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3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3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3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3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3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3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3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3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3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3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3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3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3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3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3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3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3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3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3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3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3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3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3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3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3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3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3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3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3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3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3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3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3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3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3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3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3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3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3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3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3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3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3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3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3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3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3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3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3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3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3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3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3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3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3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3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3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3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3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3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3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3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3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3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3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3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3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3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3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3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3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3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3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3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3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3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3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3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3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3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3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3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3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3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3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3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3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3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3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3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3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3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3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3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3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3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3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3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3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3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3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3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3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3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3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3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3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3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3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3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3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3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3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3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3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3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3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3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3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3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3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3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3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3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3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3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3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3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3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3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3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3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3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3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3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3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3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3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3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3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3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3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3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3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3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3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3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3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3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3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3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3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3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3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3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3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3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3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3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3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3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3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3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3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3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3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3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3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3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3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3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3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3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3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3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3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3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3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3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3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3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3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3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3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3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3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3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3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3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3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3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3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3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3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3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3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3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3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3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3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3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3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3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3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3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3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3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3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3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3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3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3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3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3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3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3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3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3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3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3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3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3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3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3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3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3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3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3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3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3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3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3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3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3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3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3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3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3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3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3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3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3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3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3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3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3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3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3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3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3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3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3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3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3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3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3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3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3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3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3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3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3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3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3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3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3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3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3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3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3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3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3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3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3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3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3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3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3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3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3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3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3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3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3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3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3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3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3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3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3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3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3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3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3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3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3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3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3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3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3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3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3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3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3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3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3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3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3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3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3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3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3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3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3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3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3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3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3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3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3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3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3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3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3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3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3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3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3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3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3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3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3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3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3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3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3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3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3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3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3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3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3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3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3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3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3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3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3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3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3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3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3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3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3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3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3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3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3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3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3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3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3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3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3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3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3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3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3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3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3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3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3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3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3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3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3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3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3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3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3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3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3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3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3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3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3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3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3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3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3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3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3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3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3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3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3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3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3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3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3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3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3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3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3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3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3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3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3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3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3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3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3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3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3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3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3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3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3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3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3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3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3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3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3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3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3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3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3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3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3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3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3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3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3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3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3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3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3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3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3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3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3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3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3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3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3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3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3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3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3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3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3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3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3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3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3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3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3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3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3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3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3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3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3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3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3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3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3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3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3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3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3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3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3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3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3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3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3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3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3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3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3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3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3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3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3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3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3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3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3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3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3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3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3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3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3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3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3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3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3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3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3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3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3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3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3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3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3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3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3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3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3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3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3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3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3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3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3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3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3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3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3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3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3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3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3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3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3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3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3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3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3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3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3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3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3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3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3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3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3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3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3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4.4" x14ac:dyDescent="0.3"/>
  <cols>
    <col min="1" max="1" width="9.109375" style="274"/>
  </cols>
  <sheetData>
    <row r="1" spans="1:4" x14ac:dyDescent="0.3">
      <c r="A1" s="274">
        <v>1</v>
      </c>
      <c r="D1" t="s">
        <v>48</v>
      </c>
    </row>
    <row r="2" spans="1:4" x14ac:dyDescent="0.3">
      <c r="A2" s="274">
        <v>0</v>
      </c>
      <c r="D2" t="s">
        <v>50</v>
      </c>
    </row>
    <row r="3" spans="1:4" x14ac:dyDescent="0.3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2" workbookViewId="0">
      <selection activeCell="F60" sqref="F60"/>
    </sheetView>
  </sheetViews>
  <sheetFormatPr defaultRowHeight="14.4" x14ac:dyDescent="0.3"/>
  <cols>
    <col min="1" max="1" width="36.6640625" bestFit="1" customWidth="1"/>
    <col min="2" max="2" width="10" bestFit="1" customWidth="1"/>
  </cols>
  <sheetData>
    <row r="1" spans="1:2" x14ac:dyDescent="0.3">
      <c r="A1" s="26" t="s">
        <v>148</v>
      </c>
      <c r="B1" s="21">
        <v>0.41</v>
      </c>
    </row>
    <row r="2" spans="1:2" x14ac:dyDescent="0.3">
      <c r="A2" s="26" t="s">
        <v>149</v>
      </c>
      <c r="B2" s="40">
        <v>0.57709999999999995</v>
      </c>
    </row>
    <row r="3" spans="1:2" x14ac:dyDescent="0.3">
      <c r="A3" s="26" t="s">
        <v>150</v>
      </c>
      <c r="B3" s="40">
        <v>0.16</v>
      </c>
    </row>
    <row r="4" spans="1:2" x14ac:dyDescent="0.3">
      <c r="A4" s="26" t="s">
        <v>151</v>
      </c>
      <c r="B4" s="40">
        <v>0.05</v>
      </c>
    </row>
    <row r="5" spans="1:2" x14ac:dyDescent="0.3">
      <c r="A5" s="26" t="s">
        <v>152</v>
      </c>
      <c r="B5" s="40">
        <v>0.14000000000000001</v>
      </c>
    </row>
    <row r="6" spans="1:2" x14ac:dyDescent="0.3">
      <c r="A6" s="26" t="s">
        <v>153</v>
      </c>
      <c r="B6" s="40">
        <v>0.25</v>
      </c>
    </row>
    <row r="7" spans="1:2" x14ac:dyDescent="0.3">
      <c r="A7" s="26" t="s">
        <v>154</v>
      </c>
      <c r="B7" s="21">
        <v>0.39500000000000002</v>
      </c>
    </row>
    <row r="8" spans="1:2" x14ac:dyDescent="0.3">
      <c r="A8" s="26" t="s">
        <v>155</v>
      </c>
      <c r="B8" s="40">
        <v>0.61850000000000005</v>
      </c>
    </row>
    <row r="9" spans="1:2" x14ac:dyDescent="0.3">
      <c r="A9" s="26" t="s">
        <v>156</v>
      </c>
      <c r="B9" s="40">
        <v>0.13</v>
      </c>
    </row>
    <row r="10" spans="1:2" x14ac:dyDescent="0.3">
      <c r="A10" s="26" t="s">
        <v>157</v>
      </c>
      <c r="B10" s="40">
        <v>0.06</v>
      </c>
    </row>
    <row r="11" spans="1:2" x14ac:dyDescent="0.3">
      <c r="A11" s="26" t="s">
        <v>158</v>
      </c>
      <c r="B11" s="40">
        <v>0.14499999999999999</v>
      </c>
    </row>
    <row r="12" spans="1:2" x14ac:dyDescent="0.3">
      <c r="A12" s="26" t="s">
        <v>159</v>
      </c>
      <c r="B12" s="40">
        <v>0.18</v>
      </c>
    </row>
    <row r="13" spans="1:2" x14ac:dyDescent="0.3">
      <c r="A13" s="26" t="s">
        <v>160</v>
      </c>
      <c r="B13" s="21">
        <v>0.4</v>
      </c>
    </row>
    <row r="14" spans="1:2" x14ac:dyDescent="0.3">
      <c r="A14" s="26" t="s">
        <v>161</v>
      </c>
      <c r="B14" s="40">
        <v>0.63719999999999999</v>
      </c>
    </row>
    <row r="15" spans="1:2" x14ac:dyDescent="0.3">
      <c r="A15" s="26" t="s">
        <v>162</v>
      </c>
      <c r="B15" s="40">
        <v>0.13</v>
      </c>
    </row>
    <row r="16" spans="1:2" x14ac:dyDescent="0.3">
      <c r="A16" s="26" t="s">
        <v>163</v>
      </c>
      <c r="B16" s="40">
        <v>0.06</v>
      </c>
    </row>
    <row r="17" spans="1:2" x14ac:dyDescent="0.3">
      <c r="A17" s="26" t="s">
        <v>164</v>
      </c>
      <c r="B17" s="40">
        <v>0.14000000000000001</v>
      </c>
    </row>
    <row r="18" spans="1:2" x14ac:dyDescent="0.3">
      <c r="A18" s="26" t="s">
        <v>165</v>
      </c>
      <c r="B18" s="40">
        <v>0.23</v>
      </c>
    </row>
    <row r="19" spans="1:2" x14ac:dyDescent="0.3">
      <c r="A19" s="26" t="s">
        <v>166</v>
      </c>
      <c r="B19" s="21">
        <v>0.4</v>
      </c>
    </row>
    <row r="20" spans="1:2" x14ac:dyDescent="0.3">
      <c r="A20" s="26" t="s">
        <v>167</v>
      </c>
      <c r="B20" s="40">
        <v>0.64449999999999996</v>
      </c>
    </row>
    <row r="21" spans="1:2" x14ac:dyDescent="0.3">
      <c r="A21" s="26" t="s">
        <v>168</v>
      </c>
      <c r="B21" s="40">
        <v>0.13</v>
      </c>
    </row>
    <row r="22" spans="1:2" x14ac:dyDescent="0.3">
      <c r="A22" s="26" t="s">
        <v>169</v>
      </c>
      <c r="B22" s="40">
        <v>0.06</v>
      </c>
    </row>
    <row r="23" spans="1:2" x14ac:dyDescent="0.3">
      <c r="A23" s="26" t="s">
        <v>170</v>
      </c>
      <c r="B23" s="40">
        <v>0.14000000000000001</v>
      </c>
    </row>
    <row r="24" spans="1:2" x14ac:dyDescent="0.3">
      <c r="A24" s="26" t="s">
        <v>171</v>
      </c>
      <c r="B24" s="40">
        <v>0.28000000000000003</v>
      </c>
    </row>
    <row r="25" spans="1:2" x14ac:dyDescent="0.3">
      <c r="A25" s="26" t="s">
        <v>172</v>
      </c>
      <c r="B25" s="21">
        <v>0.39500000000000002</v>
      </c>
    </row>
    <row r="26" spans="1:2" x14ac:dyDescent="0.3">
      <c r="A26" s="26" t="s">
        <v>173</v>
      </c>
      <c r="B26" s="40">
        <v>0.63429999999999997</v>
      </c>
    </row>
    <row r="27" spans="1:2" x14ac:dyDescent="0.3">
      <c r="A27" s="26" t="s">
        <v>174</v>
      </c>
      <c r="B27" s="40">
        <v>0.13</v>
      </c>
    </row>
    <row r="28" spans="1:2" x14ac:dyDescent="0.3">
      <c r="A28" s="26" t="s">
        <v>175</v>
      </c>
      <c r="B28" s="40">
        <v>5.5E-2</v>
      </c>
    </row>
    <row r="29" spans="1:2" x14ac:dyDescent="0.3">
      <c r="A29" s="26" t="s">
        <v>176</v>
      </c>
      <c r="B29" s="40">
        <v>0.14000000000000001</v>
      </c>
    </row>
    <row r="30" spans="1:2" x14ac:dyDescent="0.3">
      <c r="A30" s="26" t="s">
        <v>177</v>
      </c>
      <c r="B30" s="40">
        <v>0.31</v>
      </c>
    </row>
    <row r="31" spans="1:2" x14ac:dyDescent="0.3">
      <c r="A31" s="26" t="s">
        <v>178</v>
      </c>
      <c r="B31" s="21">
        <v>0.375</v>
      </c>
    </row>
    <row r="32" spans="1:2" x14ac:dyDescent="0.3">
      <c r="A32" s="26" t="s">
        <v>179</v>
      </c>
      <c r="B32" s="40">
        <v>0.59589999999999999</v>
      </c>
    </row>
    <row r="33" spans="1:2" x14ac:dyDescent="0.3">
      <c r="A33" s="26" t="s">
        <v>180</v>
      </c>
      <c r="B33" s="40">
        <v>0.13</v>
      </c>
    </row>
    <row r="34" spans="1:2" x14ac:dyDescent="0.3">
      <c r="A34" s="26" t="s">
        <v>181</v>
      </c>
      <c r="B34" s="40">
        <v>5.5E-2</v>
      </c>
    </row>
    <row r="35" spans="1:2" x14ac:dyDescent="0.3">
      <c r="A35" s="26" t="s">
        <v>182</v>
      </c>
      <c r="B35" s="40">
        <v>0.14000000000000001</v>
      </c>
    </row>
    <row r="36" spans="1:2" x14ac:dyDescent="0.3">
      <c r="A36" s="26" t="s">
        <v>183</v>
      </c>
      <c r="B36" s="40">
        <v>0.28000000000000003</v>
      </c>
    </row>
    <row r="37" spans="1:2" x14ac:dyDescent="0.3">
      <c r="A37" s="26" t="s">
        <v>184</v>
      </c>
      <c r="B37" s="21">
        <v>0.375</v>
      </c>
    </row>
    <row r="38" spans="1:2" x14ac:dyDescent="0.3">
      <c r="A38" s="26" t="s">
        <v>185</v>
      </c>
      <c r="B38" s="40">
        <v>0.59589999999999999</v>
      </c>
    </row>
    <row r="39" spans="1:2" x14ac:dyDescent="0.3">
      <c r="A39" s="26" t="s">
        <v>186</v>
      </c>
      <c r="B39" s="40">
        <v>0.13</v>
      </c>
    </row>
    <row r="40" spans="1:2" x14ac:dyDescent="0.3">
      <c r="A40" s="26" t="s">
        <v>187</v>
      </c>
      <c r="B40" s="40">
        <v>5.5E-2</v>
      </c>
    </row>
    <row r="41" spans="1:2" x14ac:dyDescent="0.3">
      <c r="A41" s="26" t="s">
        <v>188</v>
      </c>
      <c r="B41" s="40">
        <v>0.14000000000000001</v>
      </c>
    </row>
    <row r="42" spans="1:2" x14ac:dyDescent="0.3">
      <c r="A42" s="26" t="s">
        <v>189</v>
      </c>
      <c r="B42" s="40">
        <v>0.28000000000000003</v>
      </c>
    </row>
    <row r="43" spans="1:2" x14ac:dyDescent="0.3">
      <c r="A43" s="26" t="s">
        <v>190</v>
      </c>
      <c r="B43" s="21">
        <v>0.375</v>
      </c>
    </row>
    <row r="44" spans="1:2" x14ac:dyDescent="0.3">
      <c r="A44" s="26" t="s">
        <v>191</v>
      </c>
      <c r="B44" s="40">
        <v>0.59589999999999999</v>
      </c>
    </row>
    <row r="45" spans="1:2" x14ac:dyDescent="0.3">
      <c r="A45" s="26" t="s">
        <v>192</v>
      </c>
      <c r="B45" s="40">
        <v>0.13</v>
      </c>
    </row>
    <row r="46" spans="1:2" x14ac:dyDescent="0.3">
      <c r="A46" s="26" t="s">
        <v>193</v>
      </c>
      <c r="B46" s="40">
        <v>5.5E-2</v>
      </c>
    </row>
    <row r="47" spans="1:2" x14ac:dyDescent="0.3">
      <c r="A47" s="26" t="s">
        <v>194</v>
      </c>
      <c r="B47" s="40">
        <v>0.14000000000000001</v>
      </c>
    </row>
    <row r="48" spans="1:2" x14ac:dyDescent="0.3">
      <c r="A48" s="26" t="s">
        <v>195</v>
      </c>
      <c r="B48" s="40">
        <v>0.28000000000000003</v>
      </c>
    </row>
    <row r="49" spans="1:2" x14ac:dyDescent="0.3">
      <c r="A49" s="26" t="s">
        <v>196</v>
      </c>
      <c r="B49" s="21">
        <v>0.375</v>
      </c>
    </row>
    <row r="50" spans="1:2" x14ac:dyDescent="0.3">
      <c r="A50" s="26" t="s">
        <v>197</v>
      </c>
      <c r="B50" s="40">
        <v>0.59589999999999999</v>
      </c>
    </row>
    <row r="51" spans="1:2" x14ac:dyDescent="0.3">
      <c r="A51" s="26" t="s">
        <v>198</v>
      </c>
      <c r="B51" s="40">
        <v>0.13</v>
      </c>
    </row>
    <row r="52" spans="1:2" x14ac:dyDescent="0.3">
      <c r="A52" s="26" t="s">
        <v>199</v>
      </c>
      <c r="B52" s="40">
        <v>5.5E-2</v>
      </c>
    </row>
    <row r="53" spans="1:2" x14ac:dyDescent="0.3">
      <c r="A53" s="26" t="s">
        <v>200</v>
      </c>
      <c r="B53" s="40">
        <v>0.14000000000000001</v>
      </c>
    </row>
    <row r="54" spans="1:2" x14ac:dyDescent="0.3">
      <c r="A54" s="26" t="s">
        <v>201</v>
      </c>
      <c r="B54" s="40">
        <v>0.28000000000000003</v>
      </c>
    </row>
    <row r="55" spans="1:2" x14ac:dyDescent="0.3">
      <c r="A55" s="26" t="s">
        <v>202</v>
      </c>
      <c r="B55" s="21">
        <v>0.375</v>
      </c>
    </row>
    <row r="56" spans="1:2" x14ac:dyDescent="0.3">
      <c r="A56" s="26" t="s">
        <v>203</v>
      </c>
      <c r="B56" s="40">
        <v>0.59589999999999999</v>
      </c>
    </row>
    <row r="57" spans="1:2" x14ac:dyDescent="0.3">
      <c r="A57" s="26" t="s">
        <v>204</v>
      </c>
      <c r="B57" s="40">
        <v>0.13</v>
      </c>
    </row>
    <row r="58" spans="1:2" x14ac:dyDescent="0.3">
      <c r="A58" s="26" t="s">
        <v>205</v>
      </c>
      <c r="B58" s="40">
        <v>5.5E-2</v>
      </c>
    </row>
    <row r="59" spans="1:2" x14ac:dyDescent="0.3">
      <c r="A59" s="26" t="s">
        <v>206</v>
      </c>
      <c r="B59" s="40">
        <v>0.14000000000000001</v>
      </c>
    </row>
    <row r="60" spans="1:2" x14ac:dyDescent="0.3">
      <c r="A60" s="26" t="s">
        <v>207</v>
      </c>
      <c r="B60" s="40">
        <v>0.28000000000000003</v>
      </c>
    </row>
    <row r="61" spans="1:2" x14ac:dyDescent="0.3">
      <c r="A61" s="26" t="s">
        <v>210</v>
      </c>
      <c r="B61" s="21">
        <v>0.375</v>
      </c>
    </row>
    <row r="62" spans="1:2" x14ac:dyDescent="0.3">
      <c r="A62" s="26" t="s">
        <v>211</v>
      </c>
      <c r="B62" s="40">
        <v>0.59589999999999999</v>
      </c>
    </row>
    <row r="63" spans="1:2" x14ac:dyDescent="0.3">
      <c r="A63" s="26" t="s">
        <v>212</v>
      </c>
      <c r="B63" s="40">
        <v>0.13</v>
      </c>
    </row>
    <row r="64" spans="1:2" x14ac:dyDescent="0.3">
      <c r="A64" s="26" t="s">
        <v>213</v>
      </c>
      <c r="B64" s="40">
        <v>5.5E-2</v>
      </c>
    </row>
    <row r="65" spans="1:2" x14ac:dyDescent="0.3">
      <c r="A65" s="26" t="s">
        <v>214</v>
      </c>
      <c r="B65" s="40">
        <v>0.14000000000000001</v>
      </c>
    </row>
    <row r="66" spans="1:2" x14ac:dyDescent="0.3">
      <c r="A66" s="26" t="s">
        <v>215</v>
      </c>
      <c r="B66" s="40">
        <v>0.28000000000000003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9"/>
  <sheetViews>
    <sheetView workbookViewId="0">
      <selection activeCell="C28" sqref="C28"/>
    </sheetView>
  </sheetViews>
  <sheetFormatPr defaultRowHeight="14.4" x14ac:dyDescent="0.3"/>
  <sheetData>
    <row r="1" spans="1:33" ht="15.6" x14ac:dyDescent="0.3">
      <c r="A1" s="265" t="str">
        <f t="shared" ref="A1:A24" si="0">B1&amp;"-"&amp;C1*100</f>
        <v>2021-100</v>
      </c>
      <c r="B1" s="265">
        <v>2021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6" x14ac:dyDescent="0.3">
      <c r="A2" s="265" t="str">
        <f t="shared" si="0"/>
        <v>2021-0</v>
      </c>
      <c r="B2" s="265">
        <v>2021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6" x14ac:dyDescent="0.3">
      <c r="A3" s="265" t="str">
        <f t="shared" si="0"/>
        <v>2022-100</v>
      </c>
      <c r="B3" s="265">
        <v>2022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6" x14ac:dyDescent="0.3">
      <c r="A4" s="265" t="str">
        <f t="shared" si="0"/>
        <v>2022-0</v>
      </c>
      <c r="B4" s="265">
        <v>2022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6" x14ac:dyDescent="0.3">
      <c r="A5" s="265" t="str">
        <f t="shared" si="0"/>
        <v>2023-100</v>
      </c>
      <c r="B5" s="268">
        <v>2023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6" x14ac:dyDescent="0.3">
      <c r="A6" s="265" t="str">
        <f t="shared" si="0"/>
        <v>2023-0</v>
      </c>
      <c r="B6" s="268">
        <v>2023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6" x14ac:dyDescent="0.3">
      <c r="A7" s="265" t="str">
        <f t="shared" si="0"/>
        <v>2024-100</v>
      </c>
      <c r="B7" s="268">
        <v>2024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6" x14ac:dyDescent="0.3">
      <c r="A8" s="265" t="str">
        <f t="shared" si="0"/>
        <v>2024-0</v>
      </c>
      <c r="B8" s="268">
        <v>2024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5.6" x14ac:dyDescent="0.3">
      <c r="A9" s="265" t="str">
        <f t="shared" si="0"/>
        <v>2025-100</v>
      </c>
      <c r="B9" s="268">
        <v>2025</v>
      </c>
      <c r="C9" s="266">
        <v>1</v>
      </c>
      <c r="D9" s="267">
        <v>0.58499999999999996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5.6" x14ac:dyDescent="0.3">
      <c r="A10" s="265" t="str">
        <f t="shared" si="0"/>
        <v>2025-0</v>
      </c>
      <c r="B10" s="268">
        <v>2025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5.6" x14ac:dyDescent="0.3">
      <c r="A11" s="265" t="str">
        <f t="shared" si="0"/>
        <v>2026-100</v>
      </c>
      <c r="B11" s="268">
        <v>2026</v>
      </c>
      <c r="C11" s="266">
        <v>1</v>
      </c>
      <c r="D11" s="267">
        <v>0.58499999999999996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5.6" x14ac:dyDescent="0.3">
      <c r="A12" s="265" t="str">
        <f t="shared" si="0"/>
        <v>2026-0</v>
      </c>
      <c r="B12" s="268">
        <v>2026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5.6" x14ac:dyDescent="0.3">
      <c r="A13" s="265" t="str">
        <f t="shared" si="0"/>
        <v>2027-100</v>
      </c>
      <c r="B13" s="268">
        <v>2027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5.6" x14ac:dyDescent="0.3">
      <c r="A14" s="265" t="str">
        <f t="shared" si="0"/>
        <v>2027-0</v>
      </c>
      <c r="B14" s="268">
        <v>2027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5.6" x14ac:dyDescent="0.3">
      <c r="A15" s="265" t="str">
        <f t="shared" si="0"/>
        <v>2028-100</v>
      </c>
      <c r="B15" s="7">
        <v>2028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5.6" x14ac:dyDescent="0.3">
      <c r="A16" s="265" t="str">
        <f t="shared" si="0"/>
        <v>2028-0</v>
      </c>
      <c r="B16" s="7">
        <v>2028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5.6" x14ac:dyDescent="0.3">
      <c r="A17" s="265" t="str">
        <f t="shared" si="0"/>
        <v>2029-100</v>
      </c>
      <c r="B17" s="12">
        <v>2029</v>
      </c>
      <c r="C17" s="269">
        <v>1</v>
      </c>
      <c r="D17" s="60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5.6" x14ac:dyDescent="0.3">
      <c r="A18" s="265" t="str">
        <f t="shared" si="0"/>
        <v>2029-0</v>
      </c>
      <c r="B18" s="12">
        <v>2029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x14ac:dyDescent="0.3">
      <c r="A19" s="265" t="str">
        <f t="shared" si="0"/>
        <v>2030-100</v>
      </c>
      <c r="B19">
        <v>2030</v>
      </c>
      <c r="C19" s="284">
        <v>1</v>
      </c>
      <c r="D19" s="60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x14ac:dyDescent="0.3">
      <c r="A20" s="265" t="str">
        <f t="shared" si="0"/>
        <v>2030-0</v>
      </c>
      <c r="B20">
        <v>2030</v>
      </c>
      <c r="C20" s="284">
        <v>0</v>
      </c>
      <c r="D20" s="284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x14ac:dyDescent="0.3">
      <c r="A21" s="265" t="str">
        <f t="shared" si="0"/>
        <v>2031-100</v>
      </c>
      <c r="B21">
        <v>2031</v>
      </c>
      <c r="C21" s="284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x14ac:dyDescent="0.3">
      <c r="A22" s="265" t="str">
        <f t="shared" si="0"/>
        <v>2031-0</v>
      </c>
      <c r="B22">
        <v>2031</v>
      </c>
      <c r="C22" s="284">
        <v>0</v>
      </c>
      <c r="D22" s="284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3">
      <c r="A23" s="265" t="str">
        <f t="shared" si="0"/>
        <v>2032-100</v>
      </c>
      <c r="B23">
        <v>2032</v>
      </c>
      <c r="C23" s="284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3">
      <c r="A24" s="265" t="str">
        <f t="shared" si="0"/>
        <v>2032-0</v>
      </c>
      <c r="B24">
        <v>2032</v>
      </c>
      <c r="C24" s="284">
        <v>0</v>
      </c>
      <c r="D24" s="284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3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3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3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3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3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Phoebe Taitz</cp:lastModifiedBy>
  <dcterms:created xsi:type="dcterms:W3CDTF">2021-06-08T16:56:31Z</dcterms:created>
  <dcterms:modified xsi:type="dcterms:W3CDTF">2025-08-21T15:24:29Z</dcterms:modified>
</cp:coreProperties>
</file>